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30" windowWidth="10815" windowHeight="10245" tabRatio="154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J2" i="1"/>
  <c r="J3"/>
  <c r="J18"/>
  <c r="J20"/>
  <c r="J22"/>
  <c r="J24"/>
  <c r="J28"/>
  <c r="J30"/>
  <c r="J31"/>
  <c r="J32"/>
  <c r="J33"/>
  <c r="J34"/>
  <c r="J35"/>
  <c r="D7"/>
  <c r="C29"/>
  <c r="J29" s="1"/>
  <c r="B28"/>
  <c r="F27"/>
  <c r="J27" s="1"/>
  <c r="C27"/>
  <c r="B27"/>
  <c r="F26"/>
  <c r="B26"/>
  <c r="J26" s="1"/>
  <c r="F25"/>
  <c r="D25"/>
  <c r="C24"/>
  <c r="E23"/>
  <c r="J23" s="1"/>
  <c r="D23"/>
  <c r="I23"/>
  <c r="F21"/>
  <c r="C21"/>
  <c r="J21" s="1"/>
  <c r="I19"/>
  <c r="J19" s="1"/>
  <c r="F17"/>
  <c r="E17"/>
  <c r="C17"/>
  <c r="J17" s="1"/>
  <c r="F16"/>
  <c r="J16" s="1"/>
  <c r="D16"/>
  <c r="C16"/>
  <c r="C15"/>
  <c r="J15" s="1"/>
  <c r="E14"/>
  <c r="B14"/>
  <c r="D13"/>
  <c r="C13"/>
  <c r="J13" s="1"/>
  <c r="D12"/>
  <c r="J12" s="1"/>
  <c r="I12"/>
  <c r="D11"/>
  <c r="C11"/>
  <c r="J11" s="1"/>
  <c r="B11"/>
  <c r="C10"/>
  <c r="J10" s="1"/>
  <c r="B9"/>
  <c r="J9" s="1"/>
  <c r="D8"/>
  <c r="C8"/>
  <c r="B7"/>
  <c r="J7" s="1"/>
  <c r="F6"/>
  <c r="E6"/>
  <c r="D6"/>
  <c r="B6"/>
  <c r="E5"/>
  <c r="I5"/>
  <c r="C5"/>
  <c r="B5"/>
  <c r="D4"/>
  <c r="C4"/>
  <c r="J4" s="1"/>
  <c r="J8" l="1"/>
  <c r="J5"/>
  <c r="J6"/>
  <c r="J14"/>
  <c r="J25"/>
</calcChain>
</file>

<file path=xl/sharedStrings.xml><?xml version="1.0" encoding="utf-8"?>
<sst xmlns="http://schemas.openxmlformats.org/spreadsheetml/2006/main" count="10" uniqueCount="10">
  <si>
    <t>Divers</t>
  </si>
  <si>
    <t>IMCCV</t>
  </si>
  <si>
    <t>TIC</t>
  </si>
  <si>
    <t>Chimie</t>
  </si>
  <si>
    <t>Env- Séc- Santé</t>
  </si>
  <si>
    <t>Electro-Mécan</t>
  </si>
  <si>
    <t>Agro-Alim.</t>
  </si>
  <si>
    <t>Métrologie</t>
  </si>
  <si>
    <t>Total</t>
  </si>
  <si>
    <t>Year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</si>
</sst>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9">
    <xf numFmtId="0" fontId="0" fillId="0" borderId="0" xfId="0"/>
    <xf numFmtId="0" fontId="3" fillId="0" borderId="1" xfId="2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1" fillId="0" borderId="1" xfId="1" applyFont="1" applyFill="1" applyBorder="1" applyAlignment="1">
      <alignment horizontal="right"/>
    </xf>
    <xf numFmtId="0" fontId="0" fillId="0" borderId="1" xfId="0" applyBorder="1" applyAlignment="1"/>
    <xf numFmtId="0" fontId="1" fillId="0" borderId="1" xfId="2" applyFont="1" applyFill="1" applyBorder="1" applyAlignment="1">
      <alignment horizontal="right"/>
    </xf>
    <xf numFmtId="0" fontId="5" fillId="0" borderId="1" xfId="2" applyFont="1" applyFill="1" applyBorder="1" applyAlignment="1">
      <alignment horizontal="right"/>
    </xf>
  </cellXfs>
  <cellStyles count="3">
    <cellStyle name="Normal" xfId="0" builtinId="0"/>
    <cellStyle name="Normal_Feuil1" xfId="1"/>
    <cellStyle name="Normal_Feuil1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zoomScale="85" zoomScaleNormal="85" workbookViewId="0">
      <selection activeCell="A2" sqref="A2"/>
    </sheetView>
  </sheetViews>
  <sheetFormatPr baseColWidth="10" defaultRowHeight="15"/>
  <cols>
    <col min="1" max="1" width="5.140625" style="4" bestFit="1" customWidth="1"/>
    <col min="2" max="2" width="10.5703125" style="4" bestFit="1" customWidth="1"/>
    <col min="3" max="3" width="7.28515625" style="4" bestFit="1" customWidth="1"/>
    <col min="4" max="4" width="14" style="4" bestFit="1" customWidth="1"/>
    <col min="5" max="5" width="14.5703125" style="4" bestFit="1" customWidth="1"/>
    <col min="6" max="6" width="7" style="4" bestFit="1" customWidth="1"/>
    <col min="7" max="7" width="11" style="4" bestFit="1" customWidth="1"/>
    <col min="8" max="8" width="4.140625" style="4" bestFit="1" customWidth="1"/>
    <col min="9" max="9" width="6.5703125" style="4" bestFit="1" customWidth="1"/>
    <col min="10" max="10" width="5.42578125" style="4" bestFit="1" customWidth="1"/>
    <col min="11" max="16384" width="11.42578125" style="4"/>
  </cols>
  <sheetData>
    <row r="1" spans="1:10">
      <c r="A1" s="2" t="s">
        <v>9</v>
      </c>
      <c r="B1" s="2" t="s">
        <v>6</v>
      </c>
      <c r="C1" s="2" t="s">
        <v>3</v>
      </c>
      <c r="D1" s="2" t="s">
        <v>5</v>
      </c>
      <c r="E1" s="2" t="s">
        <v>4</v>
      </c>
      <c r="F1" s="2" t="s">
        <v>1</v>
      </c>
      <c r="G1" s="2" t="s">
        <v>7</v>
      </c>
      <c r="H1" s="2" t="s">
        <v>2</v>
      </c>
      <c r="I1" s="2" t="s">
        <v>0</v>
      </c>
      <c r="J1" s="3" t="s">
        <v>8</v>
      </c>
    </row>
    <row r="2" spans="1:10">
      <c r="A2" s="5">
        <v>1982</v>
      </c>
      <c r="B2" s="1">
        <v>1</v>
      </c>
      <c r="C2" s="6"/>
      <c r="D2" s="6"/>
      <c r="E2" s="6"/>
      <c r="F2" s="6"/>
      <c r="G2" s="6"/>
      <c r="H2" s="6"/>
      <c r="I2" s="6"/>
      <c r="J2" s="6">
        <f t="shared" ref="J2:J35" si="0">SUM(B2:I2)</f>
        <v>1</v>
      </c>
    </row>
    <row r="3" spans="1:10">
      <c r="A3" s="5">
        <v>1983</v>
      </c>
      <c r="B3" s="1">
        <v>33</v>
      </c>
      <c r="C3" s="1">
        <v>46</v>
      </c>
      <c r="D3" s="1">
        <v>9</v>
      </c>
      <c r="E3" s="1">
        <v>1</v>
      </c>
      <c r="F3" s="6"/>
      <c r="G3" s="6"/>
      <c r="H3" s="6"/>
      <c r="I3" s="1">
        <v>1</v>
      </c>
      <c r="J3" s="6">
        <f t="shared" si="0"/>
        <v>90</v>
      </c>
    </row>
    <row r="4" spans="1:10">
      <c r="A4" s="5">
        <v>1984</v>
      </c>
      <c r="B4" s="1">
        <v>46</v>
      </c>
      <c r="C4" s="7">
        <f>23+16</f>
        <v>39</v>
      </c>
      <c r="D4" s="1">
        <f>14+1</f>
        <v>15</v>
      </c>
      <c r="E4" s="1">
        <v>3</v>
      </c>
      <c r="F4" s="1">
        <v>8</v>
      </c>
      <c r="G4" s="1">
        <v>15</v>
      </c>
      <c r="H4" s="6"/>
      <c r="I4" s="1">
        <v>20</v>
      </c>
      <c r="J4" s="6">
        <f t="shared" si="0"/>
        <v>146</v>
      </c>
    </row>
    <row r="5" spans="1:10">
      <c r="A5" s="5">
        <v>1985</v>
      </c>
      <c r="B5" s="1">
        <f>12+34</f>
        <v>46</v>
      </c>
      <c r="C5" s="1">
        <f>12+1</f>
        <v>13</v>
      </c>
      <c r="D5" s="1">
        <v>48</v>
      </c>
      <c r="E5" s="1">
        <f>22+1</f>
        <v>23</v>
      </c>
      <c r="F5" s="1"/>
      <c r="G5" s="1">
        <v>8</v>
      </c>
      <c r="H5" s="6"/>
      <c r="I5" s="1">
        <f>15+1</f>
        <v>16</v>
      </c>
      <c r="J5" s="6">
        <f t="shared" si="0"/>
        <v>154</v>
      </c>
    </row>
    <row r="6" spans="1:10">
      <c r="A6" s="5">
        <v>1986</v>
      </c>
      <c r="B6" s="1">
        <f>1+2</f>
        <v>3</v>
      </c>
      <c r="C6" s="1">
        <v>42</v>
      </c>
      <c r="D6" s="1">
        <f>34+14</f>
        <v>48</v>
      </c>
      <c r="E6" s="1">
        <f>1+1</f>
        <v>2</v>
      </c>
      <c r="F6" s="1">
        <f>3+2</f>
        <v>5</v>
      </c>
      <c r="G6" s="1"/>
      <c r="H6" s="1">
        <v>2</v>
      </c>
      <c r="I6" s="1">
        <v>1</v>
      </c>
      <c r="J6" s="6">
        <f t="shared" si="0"/>
        <v>103</v>
      </c>
    </row>
    <row r="7" spans="1:10">
      <c r="A7" s="5">
        <v>1987</v>
      </c>
      <c r="B7" s="1">
        <f>13+48</f>
        <v>61</v>
      </c>
      <c r="C7" s="1">
        <v>17</v>
      </c>
      <c r="D7" s="1">
        <f>16</f>
        <v>16</v>
      </c>
      <c r="E7" s="1">
        <v>9</v>
      </c>
      <c r="F7" s="1"/>
      <c r="G7" s="1"/>
      <c r="H7" s="1"/>
      <c r="I7" s="1">
        <v>7</v>
      </c>
      <c r="J7" s="6">
        <f t="shared" si="0"/>
        <v>110</v>
      </c>
    </row>
    <row r="8" spans="1:10">
      <c r="A8" s="5">
        <v>1988</v>
      </c>
      <c r="B8" s="1">
        <v>35</v>
      </c>
      <c r="C8" s="1">
        <f>25+7</f>
        <v>32</v>
      </c>
      <c r="D8" s="1">
        <f>20+1</f>
        <v>21</v>
      </c>
      <c r="E8" s="1">
        <v>8</v>
      </c>
      <c r="F8" s="1">
        <v>14</v>
      </c>
      <c r="G8" s="1">
        <v>5</v>
      </c>
      <c r="H8" s="1">
        <v>1</v>
      </c>
      <c r="I8" s="1">
        <v>5</v>
      </c>
      <c r="J8" s="6">
        <f t="shared" si="0"/>
        <v>121</v>
      </c>
    </row>
    <row r="9" spans="1:10">
      <c r="A9" s="5">
        <v>1989</v>
      </c>
      <c r="B9" s="1">
        <f>13+1</f>
        <v>14</v>
      </c>
      <c r="C9" s="1">
        <v>10</v>
      </c>
      <c r="D9" s="1">
        <v>41</v>
      </c>
      <c r="E9" s="1">
        <v>1</v>
      </c>
      <c r="F9" s="1">
        <v>20</v>
      </c>
      <c r="G9" s="1"/>
      <c r="H9" s="1"/>
      <c r="I9" s="1">
        <v>5</v>
      </c>
      <c r="J9" s="6">
        <f t="shared" si="0"/>
        <v>91</v>
      </c>
    </row>
    <row r="10" spans="1:10">
      <c r="A10" s="5">
        <v>1990</v>
      </c>
      <c r="B10" s="1">
        <v>9</v>
      </c>
      <c r="C10" s="1">
        <f>30+9</f>
        <v>39</v>
      </c>
      <c r="D10" s="1">
        <v>51</v>
      </c>
      <c r="E10" s="1">
        <v>2</v>
      </c>
      <c r="F10" s="1">
        <v>18</v>
      </c>
      <c r="G10" s="1">
        <v>2</v>
      </c>
      <c r="H10" s="1">
        <v>2</v>
      </c>
      <c r="I10" s="1">
        <v>4</v>
      </c>
      <c r="J10" s="6">
        <f t="shared" si="0"/>
        <v>127</v>
      </c>
    </row>
    <row r="11" spans="1:10">
      <c r="A11" s="5">
        <v>1991</v>
      </c>
      <c r="B11" s="1">
        <f>30+67</f>
        <v>97</v>
      </c>
      <c r="C11" s="1">
        <f>105+9</f>
        <v>114</v>
      </c>
      <c r="D11" s="1">
        <f>27+3</f>
        <v>30</v>
      </c>
      <c r="E11" s="1">
        <v>10</v>
      </c>
      <c r="F11" s="1">
        <v>11</v>
      </c>
      <c r="G11" s="1">
        <v>2</v>
      </c>
      <c r="H11" s="1"/>
      <c r="I11" s="1">
        <v>3</v>
      </c>
      <c r="J11" s="6">
        <f t="shared" si="0"/>
        <v>267</v>
      </c>
    </row>
    <row r="12" spans="1:10">
      <c r="A12" s="5">
        <v>1992</v>
      </c>
      <c r="B12" s="1"/>
      <c r="C12" s="1">
        <v>103</v>
      </c>
      <c r="D12" s="1">
        <f>12+33</f>
        <v>45</v>
      </c>
      <c r="E12" s="1">
        <v>9</v>
      </c>
      <c r="F12" s="1">
        <v>3</v>
      </c>
      <c r="G12" s="1"/>
      <c r="H12" s="1"/>
      <c r="I12" s="1">
        <f>3+1</f>
        <v>4</v>
      </c>
      <c r="J12" s="6">
        <f t="shared" si="0"/>
        <v>164</v>
      </c>
    </row>
    <row r="13" spans="1:10">
      <c r="A13" s="5">
        <v>1993</v>
      </c>
      <c r="B13" s="1"/>
      <c r="C13" s="1">
        <f>20+10</f>
        <v>30</v>
      </c>
      <c r="D13" s="1">
        <f>300+1</f>
        <v>301</v>
      </c>
      <c r="E13" s="1">
        <v>22</v>
      </c>
      <c r="F13" s="1"/>
      <c r="G13" s="1"/>
      <c r="H13" s="1"/>
      <c r="I13" s="1"/>
      <c r="J13" s="6">
        <f t="shared" si="0"/>
        <v>353</v>
      </c>
    </row>
    <row r="14" spans="1:10">
      <c r="A14" s="5">
        <v>1994</v>
      </c>
      <c r="B14" s="1">
        <f>278+4</f>
        <v>282</v>
      </c>
      <c r="C14" s="1">
        <v>30</v>
      </c>
      <c r="D14" s="1">
        <v>17</v>
      </c>
      <c r="E14" s="1">
        <f>4+1</f>
        <v>5</v>
      </c>
      <c r="F14" s="1">
        <v>2</v>
      </c>
      <c r="G14" s="1"/>
      <c r="H14" s="1"/>
      <c r="I14" s="1">
        <v>14</v>
      </c>
      <c r="J14" s="6">
        <f t="shared" si="0"/>
        <v>350</v>
      </c>
    </row>
    <row r="15" spans="1:10">
      <c r="A15" s="5">
        <v>1995</v>
      </c>
      <c r="B15" s="1">
        <v>22</v>
      </c>
      <c r="C15" s="1">
        <f>3+1</f>
        <v>4</v>
      </c>
      <c r="D15" s="1">
        <v>129</v>
      </c>
      <c r="E15" s="1"/>
      <c r="F15" s="1">
        <v>3</v>
      </c>
      <c r="G15" s="1"/>
      <c r="H15" s="1"/>
      <c r="I15" s="1">
        <v>1</v>
      </c>
      <c r="J15" s="6">
        <f t="shared" si="0"/>
        <v>159</v>
      </c>
    </row>
    <row r="16" spans="1:10">
      <c r="A16" s="5">
        <v>1996</v>
      </c>
      <c r="B16" s="1">
        <v>24</v>
      </c>
      <c r="C16" s="1">
        <f>1+17</f>
        <v>18</v>
      </c>
      <c r="D16" s="1">
        <f>9+3</f>
        <v>12</v>
      </c>
      <c r="E16" s="1">
        <v>25</v>
      </c>
      <c r="F16" s="1">
        <f>16+10</f>
        <v>26</v>
      </c>
      <c r="G16" s="1"/>
      <c r="H16" s="1"/>
      <c r="I16" s="1">
        <v>1</v>
      </c>
      <c r="J16" s="6">
        <f t="shared" si="0"/>
        <v>106</v>
      </c>
    </row>
    <row r="17" spans="1:10">
      <c r="A17" s="5">
        <v>1997</v>
      </c>
      <c r="B17" s="1">
        <v>4</v>
      </c>
      <c r="C17" s="1">
        <f>40+4</f>
        <v>44</v>
      </c>
      <c r="D17" s="1">
        <v>15</v>
      </c>
      <c r="E17" s="1">
        <f>9+1</f>
        <v>10</v>
      </c>
      <c r="F17" s="1">
        <f>100+9</f>
        <v>109</v>
      </c>
      <c r="G17" s="1">
        <v>1</v>
      </c>
      <c r="H17" s="1"/>
      <c r="I17" s="1"/>
      <c r="J17" s="6">
        <f t="shared" si="0"/>
        <v>183</v>
      </c>
    </row>
    <row r="18" spans="1:10">
      <c r="A18" s="5">
        <v>1998</v>
      </c>
      <c r="B18" s="1">
        <v>1</v>
      </c>
      <c r="C18" s="1">
        <v>47</v>
      </c>
      <c r="D18" s="1">
        <v>17</v>
      </c>
      <c r="E18" s="1">
        <v>13</v>
      </c>
      <c r="F18" s="1">
        <v>4</v>
      </c>
      <c r="G18" s="1"/>
      <c r="H18" s="1"/>
      <c r="I18" s="1"/>
      <c r="J18" s="6">
        <f t="shared" si="0"/>
        <v>82</v>
      </c>
    </row>
    <row r="19" spans="1:10">
      <c r="A19" s="5">
        <v>1999</v>
      </c>
      <c r="B19" s="1">
        <v>20</v>
      </c>
      <c r="C19" s="1">
        <v>107</v>
      </c>
      <c r="D19" s="1">
        <v>26</v>
      </c>
      <c r="E19" s="1">
        <v>4</v>
      </c>
      <c r="F19" s="1">
        <v>2</v>
      </c>
      <c r="G19" s="1"/>
      <c r="H19" s="1">
        <v>1</v>
      </c>
      <c r="I19" s="1">
        <f>3+2</f>
        <v>5</v>
      </c>
      <c r="J19" s="6">
        <f t="shared" si="0"/>
        <v>165</v>
      </c>
    </row>
    <row r="20" spans="1:10">
      <c r="A20" s="5">
        <v>2000</v>
      </c>
      <c r="B20" s="1">
        <v>15</v>
      </c>
      <c r="C20" s="1">
        <v>1</v>
      </c>
      <c r="D20" s="1">
        <v>4</v>
      </c>
      <c r="E20" s="1">
        <v>14</v>
      </c>
      <c r="F20" s="1">
        <v>8</v>
      </c>
      <c r="G20" s="1"/>
      <c r="H20" s="1"/>
      <c r="I20" s="1"/>
      <c r="J20" s="6">
        <f t="shared" si="0"/>
        <v>42</v>
      </c>
    </row>
    <row r="21" spans="1:10">
      <c r="A21" s="5">
        <v>2001</v>
      </c>
      <c r="B21" s="1">
        <v>42</v>
      </c>
      <c r="C21" s="1">
        <f>137+3</f>
        <v>140</v>
      </c>
      <c r="D21" s="1">
        <v>247</v>
      </c>
      <c r="E21" s="1">
        <v>34</v>
      </c>
      <c r="F21" s="1">
        <f>28+2</f>
        <v>30</v>
      </c>
      <c r="G21" s="1">
        <v>7</v>
      </c>
      <c r="H21" s="1">
        <v>10</v>
      </c>
      <c r="I21" s="1">
        <v>45</v>
      </c>
      <c r="J21" s="6">
        <f t="shared" si="0"/>
        <v>555</v>
      </c>
    </row>
    <row r="22" spans="1:10">
      <c r="A22" s="5">
        <v>2002</v>
      </c>
      <c r="B22" s="1">
        <v>44</v>
      </c>
      <c r="C22" s="1">
        <v>100</v>
      </c>
      <c r="D22" s="1">
        <v>16</v>
      </c>
      <c r="E22" s="1">
        <v>13</v>
      </c>
      <c r="F22" s="1">
        <v>52</v>
      </c>
      <c r="G22" s="1">
        <v>1</v>
      </c>
      <c r="H22" s="1"/>
      <c r="I22" s="1">
        <v>5</v>
      </c>
      <c r="J22" s="6">
        <f t="shared" si="0"/>
        <v>231</v>
      </c>
    </row>
    <row r="23" spans="1:10">
      <c r="A23" s="5">
        <v>2003</v>
      </c>
      <c r="B23" s="1"/>
      <c r="C23" s="1">
        <v>43</v>
      </c>
      <c r="D23" s="1">
        <f>40+2</f>
        <v>42</v>
      </c>
      <c r="E23" s="1">
        <f>53+1</f>
        <v>54</v>
      </c>
      <c r="F23" s="1">
        <v>177</v>
      </c>
      <c r="G23" s="1">
        <v>1</v>
      </c>
      <c r="H23" s="1">
        <v>1</v>
      </c>
      <c r="I23" s="1">
        <f>19+1</f>
        <v>20</v>
      </c>
      <c r="J23" s="6">
        <f t="shared" si="0"/>
        <v>338</v>
      </c>
    </row>
    <row r="24" spans="1:10">
      <c r="A24" s="5">
        <v>2004</v>
      </c>
      <c r="B24" s="1"/>
      <c r="C24" s="1">
        <f>33+3</f>
        <v>36</v>
      </c>
      <c r="D24" s="1">
        <v>15</v>
      </c>
      <c r="E24" s="1">
        <v>36</v>
      </c>
      <c r="F24" s="1">
        <v>27</v>
      </c>
      <c r="G24" s="1"/>
      <c r="H24" s="1"/>
      <c r="I24" s="1">
        <v>4</v>
      </c>
      <c r="J24" s="6">
        <f t="shared" si="0"/>
        <v>118</v>
      </c>
    </row>
    <row r="25" spans="1:10">
      <c r="A25" s="5">
        <v>2005</v>
      </c>
      <c r="B25" s="1">
        <v>16</v>
      </c>
      <c r="C25" s="1">
        <v>69</v>
      </c>
      <c r="D25" s="1">
        <f>80+1</f>
        <v>81</v>
      </c>
      <c r="E25" s="1">
        <v>20</v>
      </c>
      <c r="F25" s="1">
        <f>101+1</f>
        <v>102</v>
      </c>
      <c r="G25" s="1">
        <v>77</v>
      </c>
      <c r="H25" s="1">
        <v>280</v>
      </c>
      <c r="I25" s="1">
        <v>15</v>
      </c>
      <c r="J25" s="6">
        <f t="shared" si="0"/>
        <v>660</v>
      </c>
    </row>
    <row r="26" spans="1:10">
      <c r="A26" s="5">
        <v>2006</v>
      </c>
      <c r="B26" s="1">
        <f>67+2</f>
        <v>69</v>
      </c>
      <c r="C26" s="1">
        <v>85</v>
      </c>
      <c r="D26" s="1">
        <v>194</v>
      </c>
      <c r="E26" s="1">
        <v>220</v>
      </c>
      <c r="F26" s="1">
        <f>32+1</f>
        <v>33</v>
      </c>
      <c r="G26" s="1">
        <v>110</v>
      </c>
      <c r="H26" s="1">
        <v>414</v>
      </c>
      <c r="I26" s="1">
        <v>67</v>
      </c>
      <c r="J26" s="6">
        <f t="shared" si="0"/>
        <v>1192</v>
      </c>
    </row>
    <row r="27" spans="1:10">
      <c r="A27" s="5">
        <v>2007</v>
      </c>
      <c r="B27" s="1">
        <f>49+4</f>
        <v>53</v>
      </c>
      <c r="C27" s="1">
        <f>321+4</f>
        <v>325</v>
      </c>
      <c r="D27" s="8">
        <v>292</v>
      </c>
      <c r="E27" s="1">
        <v>193</v>
      </c>
      <c r="F27" s="1">
        <f>245+1</f>
        <v>246</v>
      </c>
      <c r="G27" s="1">
        <v>14</v>
      </c>
      <c r="H27" s="1">
        <v>212</v>
      </c>
      <c r="I27" s="1">
        <v>2</v>
      </c>
      <c r="J27" s="6">
        <f t="shared" si="0"/>
        <v>1337</v>
      </c>
    </row>
    <row r="28" spans="1:10">
      <c r="A28" s="5">
        <v>2008</v>
      </c>
      <c r="B28" s="1">
        <f>25+5</f>
        <v>30</v>
      </c>
      <c r="C28" s="1">
        <v>272</v>
      </c>
      <c r="D28" s="8">
        <v>572</v>
      </c>
      <c r="E28" s="1">
        <v>94</v>
      </c>
      <c r="F28" s="1">
        <v>321</v>
      </c>
      <c r="G28" s="1"/>
      <c r="H28" s="1">
        <v>4</v>
      </c>
      <c r="I28" s="1">
        <v>19</v>
      </c>
      <c r="J28" s="6">
        <f t="shared" si="0"/>
        <v>1312</v>
      </c>
    </row>
    <row r="29" spans="1:10">
      <c r="A29" s="5">
        <v>2009</v>
      </c>
      <c r="B29" s="1">
        <v>74</v>
      </c>
      <c r="C29" s="1">
        <f>72+1</f>
        <v>73</v>
      </c>
      <c r="D29" s="1">
        <v>1032</v>
      </c>
      <c r="E29" s="1">
        <v>64</v>
      </c>
      <c r="F29" s="1">
        <v>90</v>
      </c>
      <c r="G29" s="1">
        <v>5</v>
      </c>
      <c r="H29" s="1">
        <v>2</v>
      </c>
      <c r="I29" s="1">
        <v>101</v>
      </c>
      <c r="J29" s="6">
        <f t="shared" si="0"/>
        <v>1441</v>
      </c>
    </row>
    <row r="30" spans="1:10">
      <c r="A30" s="5">
        <v>2010</v>
      </c>
      <c r="B30" s="1">
        <v>257</v>
      </c>
      <c r="C30" s="1">
        <v>277</v>
      </c>
      <c r="D30" s="1">
        <v>408</v>
      </c>
      <c r="E30" s="1">
        <v>120</v>
      </c>
      <c r="F30" s="1">
        <v>571</v>
      </c>
      <c r="G30" s="1">
        <v>21</v>
      </c>
      <c r="H30" s="1"/>
      <c r="I30" s="1">
        <v>64</v>
      </c>
      <c r="J30" s="6">
        <f t="shared" si="0"/>
        <v>1718</v>
      </c>
    </row>
    <row r="31" spans="1:10">
      <c r="A31" s="5">
        <v>2011</v>
      </c>
      <c r="B31" s="1">
        <v>65</v>
      </c>
      <c r="C31" s="1">
        <v>394</v>
      </c>
      <c r="D31" s="1">
        <v>630</v>
      </c>
      <c r="E31" s="1">
        <v>566</v>
      </c>
      <c r="F31" s="1">
        <v>501</v>
      </c>
      <c r="G31" s="1"/>
      <c r="H31" s="1">
        <v>41</v>
      </c>
      <c r="I31" s="1">
        <v>36</v>
      </c>
      <c r="J31" s="6">
        <f t="shared" si="0"/>
        <v>2233</v>
      </c>
    </row>
    <row r="32" spans="1:10">
      <c r="A32" s="5">
        <v>2012</v>
      </c>
      <c r="B32" s="1">
        <v>89</v>
      </c>
      <c r="C32" s="1">
        <v>161</v>
      </c>
      <c r="D32" s="1">
        <v>625</v>
      </c>
      <c r="E32" s="1">
        <v>146</v>
      </c>
      <c r="F32" s="1">
        <v>215</v>
      </c>
      <c r="G32" s="1">
        <v>13</v>
      </c>
      <c r="H32" s="1">
        <v>80</v>
      </c>
      <c r="I32" s="1">
        <v>26</v>
      </c>
      <c r="J32" s="6">
        <f t="shared" si="0"/>
        <v>1355</v>
      </c>
    </row>
    <row r="33" spans="1:10">
      <c r="A33" s="5">
        <v>2013</v>
      </c>
      <c r="B33" s="1">
        <v>236</v>
      </c>
      <c r="C33" s="1">
        <v>130</v>
      </c>
      <c r="D33" s="1">
        <v>582</v>
      </c>
      <c r="E33" s="1">
        <v>24</v>
      </c>
      <c r="F33" s="1">
        <v>107</v>
      </c>
      <c r="G33" s="1">
        <v>9</v>
      </c>
      <c r="H33" s="6"/>
      <c r="I33" s="1">
        <v>163</v>
      </c>
      <c r="J33" s="6">
        <f t="shared" si="0"/>
        <v>1251</v>
      </c>
    </row>
    <row r="34" spans="1:10">
      <c r="A34" s="5">
        <v>2014</v>
      </c>
      <c r="B34" s="1">
        <v>16</v>
      </c>
      <c r="C34" s="1">
        <v>29</v>
      </c>
      <c r="D34" s="1">
        <v>141</v>
      </c>
      <c r="E34" s="1">
        <v>80</v>
      </c>
      <c r="F34" s="1">
        <v>49</v>
      </c>
      <c r="G34" s="1"/>
      <c r="H34" s="6"/>
      <c r="I34" s="1">
        <v>24</v>
      </c>
      <c r="J34" s="6">
        <f t="shared" si="0"/>
        <v>339</v>
      </c>
    </row>
    <row r="35" spans="1:10">
      <c r="A35" s="5">
        <v>2015</v>
      </c>
      <c r="B35" s="1">
        <v>2</v>
      </c>
      <c r="C35" s="1">
        <v>5</v>
      </c>
      <c r="D35" s="1">
        <v>201</v>
      </c>
      <c r="E35" s="1">
        <v>132</v>
      </c>
      <c r="F35" s="1">
        <v>52</v>
      </c>
      <c r="G35" s="1">
        <v>2</v>
      </c>
      <c r="H35" s="6"/>
      <c r="I35" s="1">
        <v>3</v>
      </c>
      <c r="J35" s="6">
        <f t="shared" si="0"/>
        <v>397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kais mejri</cp:lastModifiedBy>
  <dcterms:created xsi:type="dcterms:W3CDTF">2015-09-30T09:38:39Z</dcterms:created>
  <dcterms:modified xsi:type="dcterms:W3CDTF">2016-05-12T11:20:03Z</dcterms:modified>
</cp:coreProperties>
</file>